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cuments\★総務\○委託・保険・リース関係\R8委託関係\電力入札\"/>
    </mc:Choice>
  </mc:AlternateContent>
  <xr:revisionPtr revIDLastSave="0" documentId="13_ncr:1_{59AFC664-973D-4548-A460-3EBCCE8285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アートのモリ" sheetId="1" r:id="rId1"/>
  </sheets>
  <definedNames>
    <definedName name="_xlnm.Print_Area" localSheetId="0">アートのモリ!$A$1:$O$40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J14" i="1" l="1"/>
  <c r="N14" i="1" s="1"/>
  <c r="G14" i="1"/>
  <c r="O14" i="1" l="1"/>
  <c r="G15" i="1" l="1"/>
  <c r="M15" i="1"/>
  <c r="G25" i="1" l="1"/>
  <c r="G24" i="1"/>
  <c r="G23" i="1"/>
  <c r="G22" i="1"/>
  <c r="G21" i="1"/>
  <c r="G20" i="1"/>
  <c r="G19" i="1"/>
  <c r="G18" i="1"/>
  <c r="G17" i="1"/>
  <c r="G16" i="1"/>
  <c r="H26" i="1" l="1"/>
  <c r="J25" i="1"/>
  <c r="J24" i="1"/>
  <c r="J23" i="1"/>
  <c r="J22" i="1"/>
  <c r="J21" i="1"/>
  <c r="J20" i="1"/>
  <c r="J19" i="1"/>
  <c r="N19" i="1" s="1"/>
  <c r="J18" i="1"/>
  <c r="N18" i="1" s="1"/>
  <c r="J17" i="1"/>
  <c r="N17" i="1" s="1"/>
  <c r="J16" i="1"/>
  <c r="J15" i="1"/>
  <c r="N15" i="1" s="1"/>
  <c r="K26" i="1"/>
  <c r="M25" i="1"/>
  <c r="N25" i="1" s="1"/>
  <c r="M24" i="1"/>
  <c r="N24" i="1" s="1"/>
  <c r="M23" i="1"/>
  <c r="N23" i="1" s="1"/>
  <c r="M22" i="1"/>
  <c r="M21" i="1"/>
  <c r="M20" i="1"/>
  <c r="M19" i="1"/>
  <c r="M18" i="1"/>
  <c r="M17" i="1"/>
  <c r="M16" i="1"/>
  <c r="N16" i="1" l="1"/>
  <c r="N20" i="1"/>
  <c r="N21" i="1"/>
  <c r="N22" i="1"/>
  <c r="O17" i="1"/>
  <c r="O25" i="1"/>
  <c r="O15" i="1"/>
  <c r="O24" i="1"/>
  <c r="O23" i="1"/>
  <c r="O22" i="1"/>
  <c r="O21" i="1"/>
  <c r="O19" i="1"/>
  <c r="O20" i="1"/>
  <c r="O18" i="1"/>
  <c r="O16" i="1"/>
  <c r="O26" i="1" l="1"/>
  <c r="Q26" i="1" l="1"/>
  <c r="O28" i="1" s="1"/>
  <c r="O27" i="1" l="1"/>
  <c r="D8" i="1"/>
</calcChain>
</file>

<file path=xl/sharedStrings.xml><?xml version="1.0" encoding="utf-8"?>
<sst xmlns="http://schemas.openxmlformats.org/spreadsheetml/2006/main" count="59" uniqueCount="41">
  <si>
    <t>入  札  書</t>
    <rPh sb="0" eb="1">
      <t>イ</t>
    </rPh>
    <rPh sb="3" eb="4">
      <t>サツ</t>
    </rPh>
    <rPh sb="6" eb="7">
      <t>ショ</t>
    </rPh>
    <phoneticPr fontId="4"/>
  </si>
  <si>
    <t>入札事項：鹿児島県霧島アートの森で使用する電気</t>
    <rPh sb="0" eb="2">
      <t>ニュウサツ</t>
    </rPh>
    <rPh sb="2" eb="4">
      <t>ジコウ</t>
    </rPh>
    <rPh sb="5" eb="9">
      <t>カゴシマケン</t>
    </rPh>
    <rPh sb="9" eb="11">
      <t>キリシマ</t>
    </rPh>
    <rPh sb="15" eb="16">
      <t>モリ</t>
    </rPh>
    <rPh sb="17" eb="19">
      <t>シヨウ</t>
    </rPh>
    <rPh sb="21" eb="23">
      <t>デンキ</t>
    </rPh>
    <phoneticPr fontId="4"/>
  </si>
  <si>
    <t>※１　参考総価比較額</t>
    <rPh sb="3" eb="5">
      <t>サンコウ</t>
    </rPh>
    <rPh sb="5" eb="6">
      <t>ソウ</t>
    </rPh>
    <rPh sb="6" eb="7">
      <t>カ</t>
    </rPh>
    <rPh sb="7" eb="9">
      <t>ヒカク</t>
    </rPh>
    <rPh sb="9" eb="10">
      <t>ガク</t>
    </rPh>
    <phoneticPr fontId="4"/>
  </si>
  <si>
    <t>一金</t>
    <rPh sb="0" eb="1">
      <t>イチ</t>
    </rPh>
    <rPh sb="1" eb="2">
      <t>キン</t>
    </rPh>
    <phoneticPr fontId="4"/>
  </si>
  <si>
    <t>月</t>
    <rPh sb="0" eb="1">
      <t>ツキ</t>
    </rPh>
    <phoneticPr fontId="4"/>
  </si>
  <si>
    <t>基本料金</t>
    <rPh sb="0" eb="2">
      <t>キホン</t>
    </rPh>
    <rPh sb="2" eb="4">
      <t>リョウキン</t>
    </rPh>
    <phoneticPr fontId="4"/>
  </si>
  <si>
    <t xml:space="preserve">契約電力   </t>
    <rPh sb="0" eb="2">
      <t>ケイヤク</t>
    </rPh>
    <rPh sb="2" eb="4">
      <t>デンリョク</t>
    </rPh>
    <phoneticPr fontId="4"/>
  </si>
  <si>
    <t>力率　　　　　</t>
    <rPh sb="0" eb="1">
      <t>リキ</t>
    </rPh>
    <rPh sb="1" eb="2">
      <t>リツ</t>
    </rPh>
    <phoneticPr fontId="4"/>
  </si>
  <si>
    <t>係数　　　　　　</t>
    <rPh sb="0" eb="2">
      <t>ケイスウ</t>
    </rPh>
    <phoneticPr fontId="4"/>
  </si>
  <si>
    <t>単価　　　　　　　　　　　　　</t>
    <rPh sb="0" eb="2">
      <t>タンカ</t>
    </rPh>
    <phoneticPr fontId="4"/>
  </si>
  <si>
    <t xml:space="preserve">計①            </t>
    <rPh sb="0" eb="1">
      <t>ケイ</t>
    </rPh>
    <phoneticPr fontId="4"/>
  </si>
  <si>
    <t>使用予定電力量</t>
    <rPh sb="0" eb="2">
      <t>シヨウ</t>
    </rPh>
    <rPh sb="2" eb="4">
      <t>ヨテイ</t>
    </rPh>
    <rPh sb="4" eb="6">
      <t>デンリョク</t>
    </rPh>
    <rPh sb="6" eb="7">
      <t>リョウ</t>
    </rPh>
    <phoneticPr fontId="4"/>
  </si>
  <si>
    <t>単価　　　　　　　　　</t>
    <rPh sb="0" eb="2">
      <t>タンカ</t>
    </rPh>
    <phoneticPr fontId="4"/>
  </si>
  <si>
    <t xml:space="preserve"> （kw）</t>
    <phoneticPr fontId="4"/>
  </si>
  <si>
    <t>（％）</t>
    <phoneticPr fontId="4"/>
  </si>
  <si>
    <t>　（185－力率）／100</t>
    <rPh sb="6" eb="7">
      <t>リキ</t>
    </rPh>
    <rPh sb="7" eb="8">
      <t>リツ</t>
    </rPh>
    <phoneticPr fontId="4"/>
  </si>
  <si>
    <t>（円／kw）</t>
    <rPh sb="1" eb="2">
      <t>エン</t>
    </rPh>
    <phoneticPr fontId="4"/>
  </si>
  <si>
    <t>（円）</t>
    <rPh sb="1" eb="2">
      <t>エン</t>
    </rPh>
    <phoneticPr fontId="4"/>
  </si>
  <si>
    <t xml:space="preserve"> （kwh）</t>
    <phoneticPr fontId="4"/>
  </si>
  <si>
    <t>（円／kwh）</t>
    <rPh sb="1" eb="2">
      <t>エン</t>
    </rPh>
    <phoneticPr fontId="4"/>
  </si>
  <si>
    <t xml:space="preserve"> （円）</t>
    <rPh sb="2" eb="3">
      <t>エン</t>
    </rPh>
    <phoneticPr fontId="4"/>
  </si>
  <si>
    <t>常用</t>
    <rPh sb="0" eb="2">
      <t>ジョウヨウ</t>
    </rPh>
    <phoneticPr fontId="4"/>
  </si>
  <si>
    <t>計</t>
    <rPh sb="0" eb="1">
      <t>ケイ</t>
    </rPh>
    <phoneticPr fontId="4"/>
  </si>
  <si>
    <t>消費税相当額</t>
    <rPh sb="0" eb="2">
      <t>ショウヒ</t>
    </rPh>
    <rPh sb="2" eb="3">
      <t>ゼイ</t>
    </rPh>
    <rPh sb="3" eb="6">
      <t>ソウトウガク</t>
    </rPh>
    <phoneticPr fontId="4"/>
  </si>
  <si>
    <t>※１</t>
    <phoneticPr fontId="4"/>
  </si>
  <si>
    <t>※１　参考総価比較額（消費税及び地方消費税を含まない金額・１円未満の端数があるときは、切り上げとする）</t>
    <rPh sb="3" eb="5">
      <t>サンコウ</t>
    </rPh>
    <rPh sb="5" eb="6">
      <t>ソウ</t>
    </rPh>
    <rPh sb="6" eb="7">
      <t>カ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rPh sb="30" eb="31">
      <t>エン</t>
    </rPh>
    <rPh sb="31" eb="33">
      <t>ミマン</t>
    </rPh>
    <rPh sb="34" eb="36">
      <t>ハスウ</t>
    </rPh>
    <rPh sb="43" eb="44">
      <t>キ</t>
    </rPh>
    <rPh sb="45" eb="46">
      <t>ア</t>
    </rPh>
    <phoneticPr fontId="4"/>
  </si>
  <si>
    <t>上記のとおり入札します。</t>
    <rPh sb="0" eb="2">
      <t>ジョウキ</t>
    </rPh>
    <rPh sb="6" eb="8">
      <t>ニュウサツ</t>
    </rPh>
    <phoneticPr fontId="4"/>
  </si>
  <si>
    <t>公益財団法人鹿児島県文化振興財団</t>
    <rPh sb="0" eb="2">
      <t>コウエキ</t>
    </rPh>
    <rPh sb="2" eb="4">
      <t>ザイダン</t>
    </rPh>
    <rPh sb="4" eb="6">
      <t>ホウジン</t>
    </rPh>
    <rPh sb="6" eb="10">
      <t>カゴシマケン</t>
    </rPh>
    <rPh sb="10" eb="12">
      <t>ブンカ</t>
    </rPh>
    <rPh sb="12" eb="14">
      <t>シンコウ</t>
    </rPh>
    <rPh sb="14" eb="16">
      <t>ザイダン</t>
    </rPh>
    <phoneticPr fontId="4"/>
  </si>
  <si>
    <t>㊞</t>
    <phoneticPr fontId="4"/>
  </si>
  <si>
    <t>夏季昼間</t>
    <rPh sb="0" eb="2">
      <t>カキ</t>
    </rPh>
    <rPh sb="2" eb="4">
      <t>ヒルマ</t>
    </rPh>
    <phoneticPr fontId="2"/>
  </si>
  <si>
    <t>他季昼間</t>
    <rPh sb="0" eb="1">
      <t>タ</t>
    </rPh>
    <rPh sb="1" eb="2">
      <t>キ</t>
    </rPh>
    <rPh sb="2" eb="4">
      <t>ヒルマ</t>
    </rPh>
    <phoneticPr fontId="2"/>
  </si>
  <si>
    <t xml:space="preserve">計(b)        </t>
    <rPh sb="0" eb="1">
      <t>ケイ</t>
    </rPh>
    <phoneticPr fontId="4"/>
  </si>
  <si>
    <t>計（c)</t>
    <rPh sb="0" eb="1">
      <t>ケイ</t>
    </rPh>
    <phoneticPr fontId="4"/>
  </si>
  <si>
    <t>※２　燃料費調整額及び再生可能エネルギー賦課金は、考慮しないものとする。</t>
  </si>
  <si>
    <t>計②</t>
    <rPh sb="0" eb="1">
      <t>ケイ</t>
    </rPh>
    <phoneticPr fontId="2"/>
  </si>
  <si>
    <t>（a+b+c+d）</t>
    <phoneticPr fontId="2"/>
  </si>
  <si>
    <t>総計
（税込）</t>
    <phoneticPr fontId="2"/>
  </si>
  <si>
    <t>①＋②</t>
    <phoneticPr fontId="2"/>
  </si>
  <si>
    <t>令和　　年　　月　　日上記金額の１００分の１１０に相当する金額で落札決定通知　　　　　　　　　　　㊞　　　</t>
    <phoneticPr fontId="2"/>
  </si>
  <si>
    <t>令和８年　　　月　　　日</t>
    <rPh sb="0" eb="2">
      <t>レイワ</t>
    </rPh>
    <rPh sb="3" eb="4">
      <t>ネン</t>
    </rPh>
    <rPh sb="7" eb="8">
      <t>ガツ</t>
    </rPh>
    <rPh sb="11" eb="12">
      <t>ヒ</t>
    </rPh>
    <phoneticPr fontId="4"/>
  </si>
  <si>
    <t>理事長　　片野坂　真哉</t>
    <rPh sb="0" eb="3">
      <t>リジチョウ</t>
    </rPh>
    <rPh sb="5" eb="8">
      <t>カタノザカ</t>
    </rPh>
    <rPh sb="9" eb="11">
      <t>シンヤ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</si>
</sst>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38" fontId="0" fillId="0" borderId="0" xfId="1" applyFont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11" xfId="1" applyFont="1" applyBorder="1" applyAlignment="1">
      <alignment horizontal="center" vertical="center" wrapText="1"/>
    </xf>
    <xf numFmtId="38" fontId="0" fillId="0" borderId="14" xfId="1" applyFont="1" applyBorder="1" applyAlignment="1">
      <alignment horizontal="center" vertical="center" wrapText="1"/>
    </xf>
    <xf numFmtId="38" fontId="5" fillId="0" borderId="16" xfId="1" applyFont="1" applyBorder="1" applyAlignment="1">
      <alignment horizontal="center" vertical="center" wrapText="1"/>
    </xf>
    <xf numFmtId="38" fontId="6" fillId="0" borderId="16" xfId="1" applyFont="1" applyBorder="1" applyAlignment="1">
      <alignment horizontal="center" vertical="center" wrapText="1"/>
    </xf>
    <xf numFmtId="38" fontId="7" fillId="0" borderId="16" xfId="1" applyFont="1" applyBorder="1" applyAlignment="1">
      <alignment horizontal="center" vertical="center" wrapText="1"/>
    </xf>
    <xf numFmtId="38" fontId="6" fillId="0" borderId="17" xfId="1" applyFont="1" applyBorder="1" applyAlignment="1">
      <alignment horizontal="center" vertical="center" wrapText="1"/>
    </xf>
    <xf numFmtId="38" fontId="5" fillId="0" borderId="19" xfId="1" applyFont="1" applyBorder="1" applyAlignment="1">
      <alignment horizontal="center" vertical="center" wrapText="1"/>
    </xf>
    <xf numFmtId="38" fontId="0" fillId="0" borderId="20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40" fontId="0" fillId="0" borderId="21" xfId="1" applyNumberFormat="1" applyFont="1" applyBorder="1" applyAlignment="1">
      <alignment vertical="center"/>
    </xf>
    <xf numFmtId="38" fontId="9" fillId="0" borderId="21" xfId="1" applyFont="1" applyBorder="1" applyAlignment="1">
      <alignment horizontal="center" vertical="center"/>
    </xf>
    <xf numFmtId="38" fontId="0" fillId="0" borderId="1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40" fontId="0" fillId="0" borderId="26" xfId="1" applyNumberFormat="1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0" fillId="0" borderId="26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0" fillId="0" borderId="6" xfId="1" applyFont="1" applyBorder="1" applyAlignment="1">
      <alignment horizontal="center" vertical="center"/>
    </xf>
    <xf numFmtId="38" fontId="0" fillId="0" borderId="6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38" fontId="0" fillId="0" borderId="30" xfId="1" applyFont="1" applyBorder="1" applyAlignment="1">
      <alignment vertical="center"/>
    </xf>
    <xf numFmtId="38" fontId="0" fillId="0" borderId="14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38" fontId="0" fillId="0" borderId="32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0" fillId="0" borderId="40" xfId="1" applyFont="1" applyBorder="1" applyAlignment="1">
      <alignment vertical="center"/>
    </xf>
    <xf numFmtId="40" fontId="0" fillId="0" borderId="39" xfId="1" applyNumberFormat="1" applyFont="1" applyBorder="1" applyAlignment="1">
      <alignment vertical="center"/>
    </xf>
    <xf numFmtId="40" fontId="0" fillId="0" borderId="40" xfId="1" applyNumberFormat="1" applyFont="1" applyBorder="1" applyAlignment="1">
      <alignment vertical="center"/>
    </xf>
    <xf numFmtId="40" fontId="0" fillId="0" borderId="11" xfId="1" applyNumberFormat="1" applyFont="1" applyBorder="1" applyAlignment="1">
      <alignment vertical="center"/>
    </xf>
    <xf numFmtId="40" fontId="0" fillId="0" borderId="21" xfId="1" applyNumberFormat="1" applyFont="1" applyBorder="1" applyAlignment="1">
      <alignment vertical="center" shrinkToFit="1"/>
    </xf>
    <xf numFmtId="38" fontId="0" fillId="0" borderId="41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11" fillId="0" borderId="4" xfId="1" applyFont="1" applyBorder="1" applyAlignment="1">
      <alignment vertical="center"/>
    </xf>
    <xf numFmtId="38" fontId="12" fillId="0" borderId="5" xfId="1" applyFont="1" applyBorder="1" applyAlignment="1">
      <alignment vertical="center"/>
    </xf>
    <xf numFmtId="38" fontId="12" fillId="0" borderId="0" xfId="1" applyFont="1" applyAlignment="1">
      <alignment vertical="center"/>
    </xf>
    <xf numFmtId="38" fontId="13" fillId="0" borderId="4" xfId="1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38" fontId="15" fillId="0" borderId="5" xfId="1" applyFont="1" applyBorder="1" applyAlignment="1">
      <alignment vertical="center"/>
    </xf>
    <xf numFmtId="38" fontId="15" fillId="0" borderId="0" xfId="1" applyFont="1" applyAlignment="1">
      <alignment vertical="center"/>
    </xf>
    <xf numFmtId="38" fontId="15" fillId="0" borderId="6" xfId="1" applyFont="1" applyBorder="1" applyAlignment="1">
      <alignment vertical="center"/>
    </xf>
    <xf numFmtId="38" fontId="11" fillId="0" borderId="4" xfId="1" applyFont="1" applyBorder="1" applyAlignment="1">
      <alignment horizontal="left" vertical="center"/>
    </xf>
    <xf numFmtId="38" fontId="12" fillId="0" borderId="4" xfId="1" applyFont="1" applyBorder="1" applyAlignment="1">
      <alignment vertical="center"/>
    </xf>
    <xf numFmtId="38" fontId="16" fillId="0" borderId="0" xfId="1" applyFont="1" applyBorder="1" applyAlignment="1">
      <alignment horizontal="center" vertical="center"/>
    </xf>
    <xf numFmtId="38" fontId="13" fillId="0" borderId="0" xfId="1" applyFont="1" applyAlignment="1">
      <alignment vertical="center"/>
    </xf>
    <xf numFmtId="38" fontId="0" fillId="0" borderId="43" xfId="1" applyFont="1" applyBorder="1" applyAlignment="1">
      <alignment horizontal="right" vertical="center"/>
    </xf>
    <xf numFmtId="38" fontId="0" fillId="0" borderId="44" xfId="1" applyFont="1" applyBorder="1" applyAlignment="1">
      <alignment vertical="center"/>
    </xf>
    <xf numFmtId="40" fontId="0" fillId="0" borderId="44" xfId="1" applyNumberFormat="1" applyFont="1" applyBorder="1" applyAlignment="1">
      <alignment vertical="center"/>
    </xf>
    <xf numFmtId="38" fontId="8" fillId="0" borderId="44" xfId="1" applyFont="1" applyBorder="1" applyAlignment="1">
      <alignment horizontal="center" vertical="center"/>
    </xf>
    <xf numFmtId="40" fontId="0" fillId="0" borderId="44" xfId="1" applyNumberFormat="1" applyFont="1" applyBorder="1" applyAlignment="1">
      <alignment vertical="center" shrinkToFit="1"/>
    </xf>
    <xf numFmtId="38" fontId="0" fillId="0" borderId="45" xfId="1" applyFont="1" applyBorder="1" applyAlignment="1">
      <alignment vertical="center"/>
    </xf>
    <xf numFmtId="40" fontId="0" fillId="0" borderId="45" xfId="1" applyNumberFormat="1" applyFont="1" applyBorder="1" applyAlignment="1">
      <alignment vertical="center"/>
    </xf>
    <xf numFmtId="38" fontId="0" fillId="0" borderId="46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40" fontId="0" fillId="0" borderId="42" xfId="1" applyNumberFormat="1" applyFont="1" applyBorder="1" applyAlignment="1">
      <alignment vertical="center"/>
    </xf>
    <xf numFmtId="38" fontId="0" fillId="0" borderId="47" xfId="1" applyFont="1" applyBorder="1" applyAlignment="1">
      <alignment vertical="center"/>
    </xf>
    <xf numFmtId="38" fontId="0" fillId="0" borderId="23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12" fillId="0" borderId="0" xfId="1" applyFont="1" applyBorder="1" applyAlignment="1">
      <alignment horizontal="distributed" vertical="center"/>
    </xf>
    <xf numFmtId="38" fontId="0" fillId="0" borderId="33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17" fillId="0" borderId="1" xfId="1" applyFont="1" applyBorder="1" applyAlignment="1">
      <alignment horizontal="center" vertical="center"/>
    </xf>
    <xf numFmtId="38" fontId="17" fillId="0" borderId="2" xfId="1" applyFont="1" applyBorder="1" applyAlignment="1">
      <alignment horizontal="center" vertical="center"/>
    </xf>
    <xf numFmtId="38" fontId="17" fillId="0" borderId="3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 wrapText="1"/>
    </xf>
    <xf numFmtId="38" fontId="0" fillId="0" borderId="13" xfId="1" applyFont="1" applyBorder="1" applyAlignment="1">
      <alignment horizontal="center" vertical="center" wrapText="1"/>
    </xf>
    <xf numFmtId="38" fontId="6" fillId="0" borderId="17" xfId="1" applyFont="1" applyBorder="1" applyAlignment="1">
      <alignment horizontal="center" vertical="center" wrapText="1"/>
    </xf>
    <xf numFmtId="38" fontId="6" fillId="0" borderId="18" xfId="1" applyFont="1" applyBorder="1" applyAlignment="1">
      <alignment horizontal="center" vertical="center" wrapText="1"/>
    </xf>
    <xf numFmtId="38" fontId="0" fillId="0" borderId="9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 wrapText="1"/>
    </xf>
    <xf numFmtId="38" fontId="0" fillId="0" borderId="38" xfId="1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topLeftCell="A2" workbookViewId="0">
      <selection activeCell="K20" sqref="K20"/>
    </sheetView>
  </sheetViews>
  <sheetFormatPr defaultRowHeight="13.5" x14ac:dyDescent="0.15"/>
  <cols>
    <col min="1" max="1" width="5.125" style="1" customWidth="1"/>
    <col min="2" max="2" width="5.5" style="1" customWidth="1"/>
    <col min="3" max="3" width="5.25" style="1" bestFit="1" customWidth="1"/>
    <col min="4" max="4" width="7.875" style="1" customWidth="1"/>
    <col min="5" max="5" width="4.375" style="1" customWidth="1"/>
    <col min="6" max="13" width="9.625" style="1" customWidth="1"/>
    <col min="14" max="14" width="14.625" style="1" customWidth="1"/>
    <col min="15" max="15" width="14.5" style="1" customWidth="1"/>
    <col min="16" max="16" width="9" style="1"/>
    <col min="17" max="17" width="11.75" style="1" bestFit="1" customWidth="1"/>
    <col min="18" max="16384" width="9" style="1"/>
  </cols>
  <sheetData>
    <row r="1" spans="1:16" ht="14.25" thickBot="1" x14ac:dyDescent="0.2"/>
    <row r="2" spans="1:16" ht="37.5" customHeight="1" thickBo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6"/>
    </row>
    <row r="4" spans="1:16" ht="17.25" x14ac:dyDescent="0.15">
      <c r="A4" s="2"/>
      <c r="B4" s="4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6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1:16" ht="14.25" x14ac:dyDescent="0.15">
      <c r="A6" s="2"/>
      <c r="B6" s="44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spans="1:16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</row>
    <row r="8" spans="1:16" s="52" customFormat="1" ht="22.5" customHeight="1" x14ac:dyDescent="0.15">
      <c r="A8" s="48"/>
      <c r="B8" s="49" t="s">
        <v>3</v>
      </c>
      <c r="C8" s="53"/>
      <c r="D8" s="92">
        <f>O28</f>
        <v>0</v>
      </c>
      <c r="E8" s="92"/>
      <c r="F8" s="92"/>
      <c r="G8" s="92"/>
      <c r="H8" s="50"/>
      <c r="I8" s="50"/>
      <c r="J8" s="50"/>
      <c r="K8" s="50"/>
      <c r="L8" s="50"/>
      <c r="M8" s="50"/>
      <c r="N8" s="50"/>
      <c r="O8" s="51"/>
    </row>
    <row r="9" spans="1:16" ht="14.25" thickBo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1"/>
      <c r="O9" s="5"/>
    </row>
    <row r="10" spans="1:16" ht="21" customHeight="1" x14ac:dyDescent="0.15">
      <c r="A10" s="81" t="s">
        <v>4</v>
      </c>
      <c r="B10" s="75" t="s">
        <v>5</v>
      </c>
      <c r="C10" s="76"/>
      <c r="D10" s="76"/>
      <c r="E10" s="76"/>
      <c r="F10" s="76"/>
      <c r="G10" s="77"/>
      <c r="H10" s="88"/>
      <c r="I10" s="88"/>
      <c r="J10" s="88"/>
      <c r="K10" s="88"/>
      <c r="L10" s="88"/>
      <c r="M10" s="88"/>
      <c r="N10" s="89"/>
      <c r="O10" s="90" t="s">
        <v>36</v>
      </c>
      <c r="P10" s="2"/>
    </row>
    <row r="11" spans="1:16" ht="21" customHeight="1" x14ac:dyDescent="0.15">
      <c r="A11" s="82"/>
      <c r="B11" s="71"/>
      <c r="C11" s="72"/>
      <c r="D11" s="72"/>
      <c r="E11" s="72"/>
      <c r="F11" s="72"/>
      <c r="G11" s="73"/>
      <c r="H11" s="71" t="s">
        <v>29</v>
      </c>
      <c r="I11" s="72"/>
      <c r="J11" s="73"/>
      <c r="K11" s="71" t="s">
        <v>30</v>
      </c>
      <c r="L11" s="72"/>
      <c r="M11" s="73"/>
      <c r="N11" s="32" t="s">
        <v>34</v>
      </c>
      <c r="O11" s="91"/>
      <c r="P11" s="3"/>
    </row>
    <row r="12" spans="1:16" ht="27" x14ac:dyDescent="0.15">
      <c r="A12" s="82"/>
      <c r="B12" s="6" t="s">
        <v>6</v>
      </c>
      <c r="C12" s="6" t="s">
        <v>7</v>
      </c>
      <c r="D12" s="6" t="s">
        <v>8</v>
      </c>
      <c r="E12" s="84" t="s">
        <v>9</v>
      </c>
      <c r="F12" s="85"/>
      <c r="G12" s="6" t="s">
        <v>10</v>
      </c>
      <c r="H12" s="6" t="s">
        <v>11</v>
      </c>
      <c r="I12" s="6" t="s">
        <v>12</v>
      </c>
      <c r="J12" s="6" t="s">
        <v>31</v>
      </c>
      <c r="K12" s="6" t="s">
        <v>11</v>
      </c>
      <c r="L12" s="6" t="s">
        <v>12</v>
      </c>
      <c r="M12" s="6" t="s">
        <v>32</v>
      </c>
      <c r="N12" s="7" t="s">
        <v>35</v>
      </c>
      <c r="O12" s="7" t="s">
        <v>37</v>
      </c>
    </row>
    <row r="13" spans="1:16" ht="18.75" thickBot="1" x14ac:dyDescent="0.2">
      <c r="A13" s="83"/>
      <c r="B13" s="8" t="s">
        <v>13</v>
      </c>
      <c r="C13" s="9" t="s">
        <v>14</v>
      </c>
      <c r="D13" s="10" t="s">
        <v>15</v>
      </c>
      <c r="E13" s="86" t="s">
        <v>16</v>
      </c>
      <c r="F13" s="87"/>
      <c r="G13" s="11" t="s">
        <v>17</v>
      </c>
      <c r="H13" s="9" t="s">
        <v>18</v>
      </c>
      <c r="I13" s="11" t="s">
        <v>19</v>
      </c>
      <c r="J13" s="9" t="s">
        <v>20</v>
      </c>
      <c r="K13" s="9" t="s">
        <v>18</v>
      </c>
      <c r="L13" s="11" t="s">
        <v>19</v>
      </c>
      <c r="M13" s="9" t="s">
        <v>20</v>
      </c>
      <c r="N13" s="12" t="s">
        <v>20</v>
      </c>
      <c r="O13" s="12" t="s">
        <v>20</v>
      </c>
    </row>
    <row r="14" spans="1:16" ht="24.75" customHeight="1" thickTop="1" x14ac:dyDescent="0.15">
      <c r="A14" s="58">
        <v>4</v>
      </c>
      <c r="B14" s="59">
        <v>181</v>
      </c>
      <c r="C14" s="59">
        <v>100</v>
      </c>
      <c r="D14" s="60">
        <v>0.85</v>
      </c>
      <c r="E14" s="61" t="s">
        <v>21</v>
      </c>
      <c r="F14" s="60"/>
      <c r="G14" s="62">
        <f>B14*D14*F14</f>
        <v>0</v>
      </c>
      <c r="H14" s="63"/>
      <c r="I14" s="64"/>
      <c r="J14" s="65">
        <f>H14*I14</f>
        <v>0</v>
      </c>
      <c r="K14" s="66">
        <v>24700</v>
      </c>
      <c r="L14" s="67"/>
      <c r="M14" s="59">
        <f>K14*L14</f>
        <v>0</v>
      </c>
      <c r="N14" s="68">
        <f t="shared" ref="N14:N25" si="0">J14+M14</f>
        <v>0</v>
      </c>
      <c r="O14" s="68">
        <f t="shared" ref="O14:O25" si="1">ROUNDDOWN(G14+N14,0)</f>
        <v>0</v>
      </c>
    </row>
    <row r="15" spans="1:16" ht="24.75" customHeight="1" x14ac:dyDescent="0.15">
      <c r="A15" s="13">
        <v>5</v>
      </c>
      <c r="B15" s="59">
        <v>181</v>
      </c>
      <c r="C15" s="14">
        <v>100</v>
      </c>
      <c r="D15" s="15">
        <v>0.85</v>
      </c>
      <c r="E15" s="16" t="s">
        <v>21</v>
      </c>
      <c r="F15" s="15"/>
      <c r="G15" s="41">
        <f>B15*D15*F15</f>
        <v>0</v>
      </c>
      <c r="H15" s="36"/>
      <c r="I15" s="38"/>
      <c r="J15" s="37">
        <f t="shared" ref="J15:J25" si="2">H15*I15</f>
        <v>0</v>
      </c>
      <c r="K15" s="17">
        <v>21900</v>
      </c>
      <c r="L15" s="40"/>
      <c r="M15" s="14">
        <f>K15*L15</f>
        <v>0</v>
      </c>
      <c r="N15" s="18">
        <f t="shared" si="0"/>
        <v>0</v>
      </c>
      <c r="O15" s="18">
        <f t="shared" si="1"/>
        <v>0</v>
      </c>
    </row>
    <row r="16" spans="1:16" ht="24.75" customHeight="1" x14ac:dyDescent="0.15">
      <c r="A16" s="13">
        <v>6</v>
      </c>
      <c r="B16" s="59">
        <v>181</v>
      </c>
      <c r="C16" s="14">
        <v>100</v>
      </c>
      <c r="D16" s="15">
        <v>0.85</v>
      </c>
      <c r="E16" s="16" t="s">
        <v>21</v>
      </c>
      <c r="F16" s="15"/>
      <c r="G16" s="41">
        <f t="shared" ref="G16:G25" si="3">B16*D16*F16</f>
        <v>0</v>
      </c>
      <c r="H16" s="37"/>
      <c r="I16" s="39"/>
      <c r="J16" s="37">
        <f t="shared" si="2"/>
        <v>0</v>
      </c>
      <c r="K16" s="17">
        <v>27000</v>
      </c>
      <c r="L16" s="40"/>
      <c r="M16" s="14">
        <f t="shared" ref="M16:M25" si="4">K16*L16</f>
        <v>0</v>
      </c>
      <c r="N16" s="18">
        <f t="shared" si="0"/>
        <v>0</v>
      </c>
      <c r="O16" s="18">
        <f t="shared" si="1"/>
        <v>0</v>
      </c>
    </row>
    <row r="17" spans="1:17" ht="24.75" customHeight="1" x14ac:dyDescent="0.15">
      <c r="A17" s="13">
        <v>7</v>
      </c>
      <c r="B17" s="59">
        <v>181</v>
      </c>
      <c r="C17" s="14">
        <v>100</v>
      </c>
      <c r="D17" s="15">
        <v>0.85</v>
      </c>
      <c r="E17" s="16" t="s">
        <v>21</v>
      </c>
      <c r="F17" s="15"/>
      <c r="G17" s="41">
        <f t="shared" si="3"/>
        <v>0</v>
      </c>
      <c r="H17" s="17">
        <v>36200</v>
      </c>
      <c r="I17" s="40"/>
      <c r="J17" s="14">
        <f t="shared" si="2"/>
        <v>0</v>
      </c>
      <c r="K17" s="36"/>
      <c r="L17" s="38"/>
      <c r="M17" s="37">
        <f t="shared" si="4"/>
        <v>0</v>
      </c>
      <c r="N17" s="18">
        <f t="shared" si="0"/>
        <v>0</v>
      </c>
      <c r="O17" s="18">
        <f t="shared" si="1"/>
        <v>0</v>
      </c>
    </row>
    <row r="18" spans="1:17" ht="24.75" customHeight="1" x14ac:dyDescent="0.15">
      <c r="A18" s="13">
        <v>8</v>
      </c>
      <c r="B18" s="59">
        <v>181</v>
      </c>
      <c r="C18" s="14">
        <v>100</v>
      </c>
      <c r="D18" s="15">
        <v>0.85</v>
      </c>
      <c r="E18" s="16" t="s">
        <v>21</v>
      </c>
      <c r="F18" s="15"/>
      <c r="G18" s="41">
        <f t="shared" si="3"/>
        <v>0</v>
      </c>
      <c r="H18" s="17">
        <v>35300</v>
      </c>
      <c r="I18" s="40"/>
      <c r="J18" s="14">
        <f t="shared" si="2"/>
        <v>0</v>
      </c>
      <c r="K18" s="36"/>
      <c r="L18" s="38"/>
      <c r="M18" s="37">
        <f t="shared" si="4"/>
        <v>0</v>
      </c>
      <c r="N18" s="18">
        <f t="shared" si="0"/>
        <v>0</v>
      </c>
      <c r="O18" s="18">
        <f t="shared" si="1"/>
        <v>0</v>
      </c>
    </row>
    <row r="19" spans="1:17" ht="24.75" customHeight="1" x14ac:dyDescent="0.15">
      <c r="A19" s="13">
        <v>9</v>
      </c>
      <c r="B19" s="59">
        <v>181</v>
      </c>
      <c r="C19" s="14">
        <v>100</v>
      </c>
      <c r="D19" s="15">
        <v>0.85</v>
      </c>
      <c r="E19" s="16" t="s">
        <v>21</v>
      </c>
      <c r="F19" s="15"/>
      <c r="G19" s="41">
        <f t="shared" si="3"/>
        <v>0</v>
      </c>
      <c r="H19" s="17">
        <v>33200</v>
      </c>
      <c r="I19" s="40"/>
      <c r="J19" s="14">
        <f t="shared" si="2"/>
        <v>0</v>
      </c>
      <c r="K19" s="37"/>
      <c r="L19" s="39"/>
      <c r="M19" s="37">
        <f t="shared" si="4"/>
        <v>0</v>
      </c>
      <c r="N19" s="18">
        <f t="shared" si="0"/>
        <v>0</v>
      </c>
      <c r="O19" s="18">
        <f t="shared" si="1"/>
        <v>0</v>
      </c>
    </row>
    <row r="20" spans="1:17" ht="24.75" customHeight="1" x14ac:dyDescent="0.15">
      <c r="A20" s="13">
        <v>10</v>
      </c>
      <c r="B20" s="59">
        <v>181</v>
      </c>
      <c r="C20" s="14">
        <v>100</v>
      </c>
      <c r="D20" s="15">
        <v>0.85</v>
      </c>
      <c r="E20" s="16" t="s">
        <v>21</v>
      </c>
      <c r="F20" s="15"/>
      <c r="G20" s="41">
        <f t="shared" si="3"/>
        <v>0</v>
      </c>
      <c r="H20" s="36"/>
      <c r="I20" s="38"/>
      <c r="J20" s="37">
        <f t="shared" si="2"/>
        <v>0</v>
      </c>
      <c r="K20" s="17">
        <v>28300</v>
      </c>
      <c r="L20" s="40"/>
      <c r="M20" s="14">
        <f t="shared" si="4"/>
        <v>0</v>
      </c>
      <c r="N20" s="18">
        <f t="shared" si="0"/>
        <v>0</v>
      </c>
      <c r="O20" s="18">
        <f t="shared" si="1"/>
        <v>0</v>
      </c>
    </row>
    <row r="21" spans="1:17" ht="24.75" customHeight="1" x14ac:dyDescent="0.15">
      <c r="A21" s="13">
        <v>11</v>
      </c>
      <c r="B21" s="59">
        <v>181</v>
      </c>
      <c r="C21" s="14">
        <v>100</v>
      </c>
      <c r="D21" s="15">
        <v>0.85</v>
      </c>
      <c r="E21" s="16" t="s">
        <v>21</v>
      </c>
      <c r="F21" s="15"/>
      <c r="G21" s="41">
        <f t="shared" si="3"/>
        <v>0</v>
      </c>
      <c r="H21" s="36"/>
      <c r="I21" s="38"/>
      <c r="J21" s="37">
        <f t="shared" si="2"/>
        <v>0</v>
      </c>
      <c r="K21" s="17">
        <v>28000</v>
      </c>
      <c r="L21" s="40"/>
      <c r="M21" s="14">
        <f t="shared" si="4"/>
        <v>0</v>
      </c>
      <c r="N21" s="18">
        <f t="shared" si="0"/>
        <v>0</v>
      </c>
      <c r="O21" s="18">
        <f t="shared" si="1"/>
        <v>0</v>
      </c>
    </row>
    <row r="22" spans="1:17" ht="24.75" customHeight="1" x14ac:dyDescent="0.15">
      <c r="A22" s="13">
        <v>12</v>
      </c>
      <c r="B22" s="59">
        <v>181</v>
      </c>
      <c r="C22" s="14">
        <v>100</v>
      </c>
      <c r="D22" s="15">
        <v>0.85</v>
      </c>
      <c r="E22" s="16" t="s">
        <v>21</v>
      </c>
      <c r="F22" s="15"/>
      <c r="G22" s="41">
        <f t="shared" si="3"/>
        <v>0</v>
      </c>
      <c r="H22" s="36"/>
      <c r="I22" s="38"/>
      <c r="J22" s="37">
        <f t="shared" si="2"/>
        <v>0</v>
      </c>
      <c r="K22" s="17">
        <v>40400</v>
      </c>
      <c r="L22" s="40"/>
      <c r="M22" s="14">
        <f t="shared" si="4"/>
        <v>0</v>
      </c>
      <c r="N22" s="18">
        <f t="shared" si="0"/>
        <v>0</v>
      </c>
      <c r="O22" s="18">
        <f t="shared" si="1"/>
        <v>0</v>
      </c>
    </row>
    <row r="23" spans="1:17" ht="24.75" customHeight="1" x14ac:dyDescent="0.15">
      <c r="A23" s="13">
        <v>1</v>
      </c>
      <c r="B23" s="59">
        <v>181</v>
      </c>
      <c r="C23" s="14">
        <v>100</v>
      </c>
      <c r="D23" s="15">
        <v>0.85</v>
      </c>
      <c r="E23" s="16" t="s">
        <v>21</v>
      </c>
      <c r="F23" s="15"/>
      <c r="G23" s="41">
        <f t="shared" si="3"/>
        <v>0</v>
      </c>
      <c r="H23" s="36"/>
      <c r="I23" s="38"/>
      <c r="J23" s="37">
        <f t="shared" si="2"/>
        <v>0</v>
      </c>
      <c r="K23" s="17">
        <v>44600</v>
      </c>
      <c r="L23" s="40"/>
      <c r="M23" s="14">
        <f t="shared" si="4"/>
        <v>0</v>
      </c>
      <c r="N23" s="18">
        <f t="shared" si="0"/>
        <v>0</v>
      </c>
      <c r="O23" s="18">
        <f t="shared" si="1"/>
        <v>0</v>
      </c>
    </row>
    <row r="24" spans="1:17" ht="24.75" customHeight="1" x14ac:dyDescent="0.15">
      <c r="A24" s="13">
        <v>2</v>
      </c>
      <c r="B24" s="59">
        <v>181</v>
      </c>
      <c r="C24" s="14">
        <v>100</v>
      </c>
      <c r="D24" s="15">
        <v>0.85</v>
      </c>
      <c r="E24" s="16" t="s">
        <v>21</v>
      </c>
      <c r="F24" s="15"/>
      <c r="G24" s="41">
        <f t="shared" si="3"/>
        <v>0</v>
      </c>
      <c r="H24" s="36"/>
      <c r="I24" s="38"/>
      <c r="J24" s="37">
        <f t="shared" si="2"/>
        <v>0</v>
      </c>
      <c r="K24" s="17">
        <v>36000</v>
      </c>
      <c r="L24" s="40"/>
      <c r="M24" s="14">
        <f t="shared" si="4"/>
        <v>0</v>
      </c>
      <c r="N24" s="18">
        <f t="shared" si="0"/>
        <v>0</v>
      </c>
      <c r="O24" s="18">
        <f t="shared" si="1"/>
        <v>0</v>
      </c>
    </row>
    <row r="25" spans="1:17" ht="24.75" customHeight="1" thickBot="1" x14ac:dyDescent="0.2">
      <c r="A25" s="13">
        <v>3</v>
      </c>
      <c r="B25" s="59">
        <v>181</v>
      </c>
      <c r="C25" s="14">
        <v>100</v>
      </c>
      <c r="D25" s="15">
        <v>0.85</v>
      </c>
      <c r="E25" s="16" t="s">
        <v>21</v>
      </c>
      <c r="F25" s="15"/>
      <c r="G25" s="41">
        <f t="shared" si="3"/>
        <v>0</v>
      </c>
      <c r="H25" s="37"/>
      <c r="I25" s="39"/>
      <c r="J25" s="37">
        <f t="shared" si="2"/>
        <v>0</v>
      </c>
      <c r="K25" s="17">
        <v>32400</v>
      </c>
      <c r="L25" s="40"/>
      <c r="M25" s="14">
        <f t="shared" si="4"/>
        <v>0</v>
      </c>
      <c r="N25" s="18">
        <f t="shared" si="0"/>
        <v>0</v>
      </c>
      <c r="O25" s="18">
        <f t="shared" si="1"/>
        <v>0</v>
      </c>
    </row>
    <row r="26" spans="1:17" ht="24.75" customHeight="1" thickBot="1" x14ac:dyDescent="0.2">
      <c r="A26" s="69" t="s">
        <v>22</v>
      </c>
      <c r="B26" s="70"/>
      <c r="C26" s="70"/>
      <c r="D26" s="70"/>
      <c r="E26" s="70"/>
      <c r="F26" s="70"/>
      <c r="G26" s="20"/>
      <c r="H26" s="19">
        <f>SUM(H14:H25)</f>
        <v>104700</v>
      </c>
      <c r="I26" s="20"/>
      <c r="J26" s="20"/>
      <c r="K26" s="19">
        <f>SUM(K14:K25)</f>
        <v>283300</v>
      </c>
      <c r="L26" s="20"/>
      <c r="M26" s="20"/>
      <c r="N26" s="42"/>
      <c r="O26" s="18">
        <f>SUM(O14:O25)</f>
        <v>0</v>
      </c>
      <c r="Q26" s="21">
        <f>O26*100/110</f>
        <v>0</v>
      </c>
    </row>
    <row r="27" spans="1:17" ht="24.75" customHeight="1" thickBot="1" x14ac:dyDescent="0.2">
      <c r="A27" s="54" t="s">
        <v>25</v>
      </c>
      <c r="B27" s="22"/>
      <c r="C27" s="22"/>
      <c r="D27" s="22"/>
      <c r="E27" s="22"/>
      <c r="F27" s="22"/>
      <c r="G27" s="3"/>
      <c r="H27" s="3"/>
      <c r="I27" s="3"/>
      <c r="J27" s="23"/>
      <c r="K27" s="3"/>
      <c r="L27" s="3"/>
      <c r="M27" s="23"/>
      <c r="N27" s="33" t="s">
        <v>23</v>
      </c>
      <c r="O27" s="24">
        <f>O26-O28</f>
        <v>0</v>
      </c>
    </row>
    <row r="28" spans="1:17" ht="24.75" customHeight="1" thickBot="1" x14ac:dyDescent="0.2">
      <c r="A28" s="55" t="s">
        <v>33</v>
      </c>
      <c r="B28" s="22"/>
      <c r="C28" s="22"/>
      <c r="D28" s="22"/>
      <c r="E28" s="22"/>
      <c r="F28" s="22"/>
      <c r="G28" s="3"/>
      <c r="H28" s="3"/>
      <c r="I28" s="3"/>
      <c r="J28" s="25"/>
      <c r="K28" s="3"/>
      <c r="L28" s="3"/>
      <c r="M28" s="25"/>
      <c r="N28" s="25" t="s">
        <v>24</v>
      </c>
      <c r="O28" s="24">
        <f>ROUNDUP(Q26,0)</f>
        <v>0</v>
      </c>
    </row>
    <row r="29" spans="1:17" ht="10.5" customHeight="1" x14ac:dyDescent="0.15">
      <c r="A29" s="27"/>
      <c r="B29" s="28"/>
      <c r="C29" s="28"/>
      <c r="D29" s="28"/>
      <c r="E29" s="28"/>
      <c r="F29" s="28"/>
      <c r="G29" s="29"/>
      <c r="H29" s="29"/>
      <c r="I29" s="29"/>
      <c r="J29" s="34"/>
      <c r="K29" s="29"/>
      <c r="L29" s="29"/>
      <c r="M29" s="34"/>
      <c r="N29" s="29"/>
      <c r="O29" s="35"/>
    </row>
    <row r="30" spans="1:17" ht="15" customHeight="1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</row>
    <row r="31" spans="1:17" s="47" customFormat="1" ht="17.25" x14ac:dyDescent="0.15">
      <c r="A31" s="45"/>
      <c r="B31" s="43" t="s">
        <v>26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6"/>
    </row>
    <row r="32" spans="1:17" s="47" customFormat="1" ht="17.25" customHeight="1" x14ac:dyDescent="0.15">
      <c r="A32" s="45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6"/>
    </row>
    <row r="33" spans="1:15" s="47" customFormat="1" ht="17.25" x14ac:dyDescent="0.15">
      <c r="A33" s="45"/>
      <c r="B33" s="43" t="s">
        <v>39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6"/>
    </row>
    <row r="34" spans="1:15" s="47" customFormat="1" ht="24" customHeight="1" x14ac:dyDescent="0.15">
      <c r="A34" s="45"/>
      <c r="C34" s="43" t="s">
        <v>27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6"/>
    </row>
    <row r="35" spans="1:15" s="47" customFormat="1" ht="24" customHeight="1" x14ac:dyDescent="0.15">
      <c r="A35" s="45"/>
      <c r="D35" s="74" t="s">
        <v>40</v>
      </c>
      <c r="E35" s="74"/>
      <c r="F35" s="74"/>
      <c r="G35" s="74"/>
      <c r="H35" s="43"/>
      <c r="I35" s="43"/>
      <c r="J35" s="43"/>
      <c r="K35" s="43"/>
      <c r="L35" s="43"/>
      <c r="M35" s="43"/>
      <c r="N35" s="43"/>
      <c r="O35" s="46"/>
    </row>
    <row r="36" spans="1:15" s="47" customFormat="1" ht="16.5" customHeight="1" x14ac:dyDescent="0.15">
      <c r="A36" s="45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6"/>
    </row>
    <row r="37" spans="1:15" s="47" customFormat="1" ht="24" customHeight="1" x14ac:dyDescent="0.15">
      <c r="A37" s="45"/>
      <c r="B37" s="43"/>
      <c r="C37" s="43"/>
      <c r="D37" s="43"/>
      <c r="E37" s="43"/>
      <c r="F37" s="43"/>
      <c r="H37" s="43"/>
      <c r="I37" s="43"/>
      <c r="J37" s="43"/>
      <c r="K37" s="43"/>
      <c r="L37" s="43"/>
      <c r="M37" s="43"/>
      <c r="N37" s="43"/>
      <c r="O37" s="46"/>
    </row>
    <row r="38" spans="1:15" s="47" customFormat="1" ht="24" customHeight="1" x14ac:dyDescent="0.15">
      <c r="A38" s="4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56" t="s">
        <v>28</v>
      </c>
      <c r="N38" s="43"/>
      <c r="O38" s="46"/>
    </row>
    <row r="39" spans="1:15" ht="22.5" customHeight="1" thickBot="1" x14ac:dyDescent="0.2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5"/>
    </row>
    <row r="40" spans="1:15" s="57" customFormat="1" ht="31.5" customHeight="1" x14ac:dyDescent="0.15">
      <c r="B40" s="57" t="s">
        <v>38</v>
      </c>
    </row>
  </sheetData>
  <mergeCells count="12">
    <mergeCell ref="A2:O2"/>
    <mergeCell ref="A10:A13"/>
    <mergeCell ref="E12:F12"/>
    <mergeCell ref="E13:F13"/>
    <mergeCell ref="H10:N10"/>
    <mergeCell ref="O10:O11"/>
    <mergeCell ref="D8:G8"/>
    <mergeCell ref="A26:F26"/>
    <mergeCell ref="H11:J11"/>
    <mergeCell ref="K11:M11"/>
    <mergeCell ref="D35:G35"/>
    <mergeCell ref="B10:G11"/>
  </mergeCells>
  <phoneticPr fontId="2"/>
  <printOptions horizontalCentered="1" verticalCentered="1"/>
  <pageMargins left="0.31496062992125984" right="0.31496062992125984" top="0.59055118110236227" bottom="0.19685039370078741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アートのモリ</vt:lpstr>
      <vt:lpstr>アートのモリ!Print_Area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ART－PC1</dc:creator>
  <cp:lastModifiedBy>User2</cp:lastModifiedBy>
  <cp:lastPrinted>2026-01-08T01:53:41Z</cp:lastPrinted>
  <dcterms:created xsi:type="dcterms:W3CDTF">2018-01-05T06:32:09Z</dcterms:created>
  <dcterms:modified xsi:type="dcterms:W3CDTF">2026-01-10T04:48:21Z</dcterms:modified>
</cp:coreProperties>
</file>